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773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'Sheet1'!$A$1:$J$82</definedName>
  </definedNames>
  <calcPr fullCalcOnLoad="1"/>
</workbook>
</file>

<file path=xl/sharedStrings.xml><?xml version="1.0" encoding="utf-8"?>
<sst xmlns="http://schemas.openxmlformats.org/spreadsheetml/2006/main" count="126" uniqueCount="107">
  <si>
    <t>BD FACS ARIA</t>
  </si>
  <si>
    <t xml:space="preserve">POTENTIAL ITEMS </t>
  </si>
  <si>
    <t>37.0 C C02 incubator (double)</t>
  </si>
  <si>
    <t>#</t>
  </si>
  <si>
    <t>Fisher Isotemp Deli Case 4.0 C. Refrigerator</t>
  </si>
  <si>
    <t>(-) 80 Freezer</t>
  </si>
  <si>
    <t>Clinical Centrifuge with Rotor, 96-well and 50 ml Buckets</t>
  </si>
  <si>
    <t>Microinjection setup (manipulators, table, scope, injector)</t>
  </si>
  <si>
    <t>TOTAL</t>
  </si>
  <si>
    <t>Piezo drill</t>
  </si>
  <si>
    <t>for ICSI, standard NT, &amp;SCNT</t>
  </si>
  <si>
    <r>
      <t xml:space="preserve">CIRM RFA 07-03 MAJOR FACILITIES PROPOSAL - GROUP 2 MOVEABLE EQUIPMENT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$5000 -- DRAFT</t>
    </r>
  </si>
  <si>
    <t>Changing station (class A/B downdraft)</t>
  </si>
  <si>
    <t>for changing 11 x 160 = 1760 cages</t>
  </si>
  <si>
    <t>Coulter Counter (Z2 analyzer)</t>
  </si>
  <si>
    <t>CORE</t>
  </si>
  <si>
    <t>FACS</t>
  </si>
  <si>
    <t>MICROSCOPY</t>
  </si>
  <si>
    <t>CELL CULTURE</t>
  </si>
  <si>
    <t>SEQUENCING</t>
  </si>
  <si>
    <t>DARK ROOM</t>
  </si>
  <si>
    <t>ELECTROPHYS</t>
  </si>
  <si>
    <t>?</t>
  </si>
  <si>
    <t>MAINTENANCE</t>
  </si>
  <si>
    <t>AGREEMENT</t>
  </si>
  <si>
    <t>EACH</t>
  </si>
  <si>
    <t>2,000 (per year)</t>
  </si>
  <si>
    <t>NOTES/FUND SOURCE</t>
  </si>
  <si>
    <t>Irradiator, ie, Faxitron CP160 (CF)</t>
  </si>
  <si>
    <t xml:space="preserve">Axiovert Inverted Microscope </t>
  </si>
  <si>
    <t>Gel documentation system (CF)</t>
  </si>
  <si>
    <t>Air table (3x4 top at least) (Newport or TMC)</t>
  </si>
  <si>
    <t>Recording cage and shielding (self made)</t>
  </si>
  <si>
    <t>Micromanipulator (Sutter)</t>
  </si>
  <si>
    <t>Equipment rack (Newark Electronics)</t>
  </si>
  <si>
    <t>Amplifier/filter (Axon Instruments)</t>
  </si>
  <si>
    <t>Digital oscilloscope (Tektronix)</t>
  </si>
  <si>
    <t>Data acquisition (Axon Instruments)</t>
  </si>
  <si>
    <t>AC-DC convertor (Axon Instruments)</t>
  </si>
  <si>
    <t>standard PC (Dell)</t>
  </si>
  <si>
    <t>Microscope (eg Olympus BX51WI)</t>
  </si>
  <si>
    <t>VIVARIUM</t>
  </si>
  <si>
    <t>Darkroom Developer (Konica Minolta SRX-101A and stand)</t>
  </si>
  <si>
    <t>NON-INVENTORIAL</t>
  </si>
  <si>
    <t>Confocal Microscope</t>
  </si>
  <si>
    <t>400000+</t>
  </si>
  <si>
    <t>CIRM SSCF</t>
  </si>
  <si>
    <t>Fluorescence stereomicroscope</t>
  </si>
  <si>
    <t>Zeiss Live Imaging Microscope</t>
  </si>
  <si>
    <t xml:space="preserve">HHMI </t>
  </si>
  <si>
    <t>Axiovert scopes</t>
  </si>
  <si>
    <t>HHMI match</t>
  </si>
  <si>
    <t>Gift match</t>
  </si>
  <si>
    <t>CO2 incubators (double)</t>
  </si>
  <si>
    <t>HHMI/CIRM</t>
  </si>
  <si>
    <t>384 well Spectrophotometer</t>
  </si>
  <si>
    <t>HHMI</t>
  </si>
  <si>
    <t>Luminometer</t>
  </si>
  <si>
    <t>Clinical centrifuge</t>
  </si>
  <si>
    <t>Camilla - startup</t>
  </si>
  <si>
    <t xml:space="preserve">MCDB for first floor Sinsheimer </t>
  </si>
  <si>
    <t>CIRM SSCF plus?</t>
  </si>
  <si>
    <t>est based on quote from Yi</t>
  </si>
  <si>
    <t>Fluorescence Stereomicroscope (integrated into IVF table)</t>
  </si>
  <si>
    <t>low end alternative = $5K dissection scope</t>
  </si>
  <si>
    <t>SHARED EQPT</t>
  </si>
  <si>
    <t xml:space="preserve">COST* </t>
  </si>
  <si>
    <t>* costs are generally excluding tax and shipping</t>
  </si>
  <si>
    <t>ABI SOLiD Sequencer and related instruments</t>
  </si>
  <si>
    <t>ABI VERITI Thermal Cycler</t>
  </si>
  <si>
    <t>SEQUENICNG</t>
  </si>
  <si>
    <t>??</t>
  </si>
  <si>
    <t xml:space="preserve">For Reference - ALREADY PURCHASED, PLANNED, OR BUDGETED ON CIRM SSCF </t>
  </si>
  <si>
    <t>3y service purchased up front (CIRM SSCF)</t>
  </si>
  <si>
    <t>Vivarium</t>
  </si>
  <si>
    <t>-80 freezer</t>
  </si>
  <si>
    <t>CO2/O2 incubator</t>
  </si>
  <si>
    <t>1st Floor Sinshmr</t>
  </si>
  <si>
    <t>-20 freezer</t>
  </si>
  <si>
    <t>Gel documentation system</t>
  </si>
  <si>
    <t>Incubators (Forma IVF class)</t>
  </si>
  <si>
    <t>for embryos and ESCs</t>
  </si>
  <si>
    <t xml:space="preserve">Electrophysiology rig and possible manufacturer </t>
  </si>
  <si>
    <t xml:space="preserve">Cryostat </t>
  </si>
  <si>
    <t>Micron sliding microtome</t>
  </si>
  <si>
    <t>PCR machines</t>
  </si>
  <si>
    <t>Stereotaxic injection setup (Harvard Apparatus)</t>
  </si>
  <si>
    <t>Surgical microscope w/CCD Camera</t>
  </si>
  <si>
    <t>Ultrasound Biomicroscopy</t>
  </si>
  <si>
    <t>Electroporator</t>
  </si>
  <si>
    <t>Gas anaesthesia device?</t>
  </si>
  <si>
    <t>RealTime PCR</t>
  </si>
  <si>
    <t xml:space="preserve">Flow cytometer (non-sorting) ie, BD analyzer II </t>
  </si>
  <si>
    <t>Epifluorescence and Light (upright w/ DIC) microscope w/ CCD camera and table (Leica, JH Technologies)</t>
  </si>
  <si>
    <t>Feb 4, 2008 (V6)</t>
  </si>
  <si>
    <t>Thermo Scientific Cryo Series LN2 Storage System</t>
  </si>
  <si>
    <t>BTX Cell fusion/electroporation system</t>
  </si>
  <si>
    <t xml:space="preserve">BTX or Biorad; for tetraploid aggregations; BTX does both fusion and electroporation </t>
  </si>
  <si>
    <t>quote form Andrew Olsen</t>
  </si>
  <si>
    <t>20,000?</t>
  </si>
  <si>
    <t>Leica MZ6 Stereomicroscope w/ Boomstand</t>
  </si>
  <si>
    <t>37.0 C C02 incubator (single)</t>
  </si>
  <si>
    <t>pricing info from CF</t>
  </si>
  <si>
    <t>based on Fisher catalog</t>
  </si>
  <si>
    <t>Zeiss LSM510 Meta Confocal w/ opt Environmental System (+$3K table)*</t>
  </si>
  <si>
    <t>Two Photon w/ laser and table (Prairie Technologies)*</t>
  </si>
  <si>
    <t>*If room can only house 2 microscopes, exchange separate confocal and 2P systems for one 2P/Confocal System ($600,000)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</si>
</sst>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10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u val="single"/>
      <sz val="10"/>
      <name val="Arial"/>
      <family val="2"/>
    </font>
    <font>
      <i/>
      <sz val="9"/>
      <name val="Geneva"/>
      <family val="0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0" fontId="4" fillId="0" borderId="0" xfId="20" applyFont="1">
      <alignment/>
      <protection/>
    </xf>
    <xf numFmtId="0" fontId="0" fillId="0" borderId="0" xfId="0" applyAlignment="1">
      <alignment/>
    </xf>
    <xf numFmtId="0" fontId="5" fillId="0" borderId="0" xfId="20" applyFont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7" fillId="0" borderId="0" xfId="20" applyFont="1">
      <alignment/>
      <protection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20" applyFont="1" applyAlignment="1">
      <alignment horizontal="left" indent="2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A1">
      <selection activeCell="B9" sqref="B9"/>
    </sheetView>
  </sheetViews>
  <sheetFormatPr defaultColWidth="9.140625" defaultRowHeight="12.75"/>
  <cols>
    <col min="1" max="1" width="15.57421875" style="0" customWidth="1"/>
    <col min="2" max="2" width="62.8515625" style="0" customWidth="1"/>
    <col min="3" max="3" width="5.28125" style="12" customWidth="1"/>
    <col min="4" max="4" width="10.28125" style="11" customWidth="1"/>
    <col min="5" max="5" width="8.57421875" style="0" customWidth="1"/>
    <col min="6" max="6" width="14.421875" style="12" customWidth="1"/>
  </cols>
  <sheetData>
    <row r="1" spans="1:3" ht="12.75">
      <c r="A1" s="1" t="s">
        <v>11</v>
      </c>
      <c r="C1" s="10"/>
    </row>
    <row r="2" ht="12.75">
      <c r="A2" t="s">
        <v>94</v>
      </c>
    </row>
    <row r="4" spans="1:3" ht="12.75">
      <c r="A4" s="2"/>
      <c r="C4" s="14"/>
    </row>
    <row r="5" spans="4:6" ht="12.75">
      <c r="D5" s="18" t="s">
        <v>66</v>
      </c>
      <c r="F5" s="10" t="s">
        <v>23</v>
      </c>
    </row>
    <row r="6" spans="1:7" s="1" customFormat="1" ht="12.75">
      <c r="A6" s="1" t="s">
        <v>15</v>
      </c>
      <c r="B6" s="1" t="s">
        <v>1</v>
      </c>
      <c r="C6" s="10" t="s">
        <v>3</v>
      </c>
      <c r="D6" s="18" t="s">
        <v>25</v>
      </c>
      <c r="E6" s="10" t="s">
        <v>8</v>
      </c>
      <c r="F6" s="10" t="s">
        <v>24</v>
      </c>
      <c r="G6" s="1" t="s">
        <v>27</v>
      </c>
    </row>
    <row r="9" spans="1:7" ht="12.75">
      <c r="A9" t="s">
        <v>16</v>
      </c>
      <c r="B9" s="19" t="s">
        <v>92</v>
      </c>
      <c r="C9">
        <v>1</v>
      </c>
      <c r="D9" s="11">
        <v>300000</v>
      </c>
      <c r="E9" s="11">
        <v>300000</v>
      </c>
      <c r="F9" s="13" t="s">
        <v>99</v>
      </c>
      <c r="G9" t="s">
        <v>102</v>
      </c>
    </row>
    <row r="10" spans="5:6" ht="12.75">
      <c r="E10" s="11"/>
      <c r="F10" s="13"/>
    </row>
    <row r="11" spans="1:6" ht="25.5" customHeight="1">
      <c r="A11" s="3" t="s">
        <v>17</v>
      </c>
      <c r="B11" s="23" t="s">
        <v>93</v>
      </c>
      <c r="C11" s="12">
        <v>1</v>
      </c>
      <c r="D11" s="11">
        <v>110000</v>
      </c>
      <c r="E11" s="11">
        <v>110000</v>
      </c>
      <c r="F11" s="13"/>
    </row>
    <row r="12" spans="2:7" ht="12.75">
      <c r="B12" s="19" t="s">
        <v>104</v>
      </c>
      <c r="C12" s="12">
        <v>1</v>
      </c>
      <c r="D12" s="39">
        <f>380000+25000+3000</f>
        <v>408000</v>
      </c>
      <c r="E12" s="39">
        <f>D12</f>
        <v>408000</v>
      </c>
      <c r="F12" s="13">
        <v>25000</v>
      </c>
      <c r="G12" t="s">
        <v>98</v>
      </c>
    </row>
    <row r="13" spans="2:7" ht="12.75">
      <c r="B13" s="19" t="s">
        <v>105</v>
      </c>
      <c r="C13" s="12">
        <v>1</v>
      </c>
      <c r="D13" s="39">
        <v>500000</v>
      </c>
      <c r="E13" s="39">
        <v>500000</v>
      </c>
      <c r="F13" s="13">
        <v>25000</v>
      </c>
      <c r="G13" t="s">
        <v>62</v>
      </c>
    </row>
    <row r="14" spans="2:7" ht="12.75">
      <c r="B14" s="19" t="s">
        <v>100</v>
      </c>
      <c r="C14" s="12">
        <v>1</v>
      </c>
      <c r="D14" s="11">
        <v>5700</v>
      </c>
      <c r="E14" s="11">
        <v>7500</v>
      </c>
      <c r="F14" s="13"/>
      <c r="G14" t="s">
        <v>98</v>
      </c>
    </row>
    <row r="15" spans="2:7" ht="12.75">
      <c r="B15" s="25" t="s">
        <v>101</v>
      </c>
      <c r="C15" s="12">
        <v>1</v>
      </c>
      <c r="D15" s="11">
        <v>6000</v>
      </c>
      <c r="E15" s="11">
        <v>6000</v>
      </c>
      <c r="F15" s="13"/>
      <c r="G15" t="s">
        <v>103</v>
      </c>
    </row>
    <row r="16" spans="2:6" ht="25.5">
      <c r="B16" s="40" t="s">
        <v>106</v>
      </c>
      <c r="E16" s="11"/>
      <c r="F16" s="13"/>
    </row>
    <row r="17" spans="2:6" ht="12" customHeight="1">
      <c r="B17" s="19"/>
      <c r="E17" s="11"/>
      <c r="F17" s="13"/>
    </row>
    <row r="18" spans="1:7" ht="12.75">
      <c r="A18" t="s">
        <v>18</v>
      </c>
      <c r="B18" s="24" t="s">
        <v>63</v>
      </c>
      <c r="C18" s="15">
        <v>1</v>
      </c>
      <c r="D18" s="11">
        <v>45000</v>
      </c>
      <c r="E18" s="11">
        <v>45000</v>
      </c>
      <c r="F18" s="13"/>
      <c r="G18" s="3"/>
    </row>
    <row r="19" spans="2:6" ht="12.75">
      <c r="B19" s="25" t="s">
        <v>2</v>
      </c>
      <c r="C19" s="16">
        <v>4</v>
      </c>
      <c r="D19" s="4">
        <v>8352</v>
      </c>
      <c r="E19" s="11">
        <f>4*8352</f>
        <v>33408</v>
      </c>
      <c r="F19" s="13"/>
    </row>
    <row r="20" spans="2:6" ht="12.75">
      <c r="B20" s="24" t="s">
        <v>4</v>
      </c>
      <c r="C20" s="12">
        <v>1</v>
      </c>
      <c r="D20" s="4">
        <v>5240</v>
      </c>
      <c r="E20" s="11">
        <v>5240</v>
      </c>
      <c r="F20" s="13"/>
    </row>
    <row r="21" spans="2:6" ht="12.75">
      <c r="B21" s="19" t="s">
        <v>29</v>
      </c>
      <c r="C21" s="12">
        <v>3</v>
      </c>
      <c r="D21" s="11">
        <v>7300</v>
      </c>
      <c r="E21" s="11">
        <f>3*D21</f>
        <v>21900</v>
      </c>
      <c r="F21" s="13"/>
    </row>
    <row r="22" spans="2:6" ht="12.75">
      <c r="B22" s="19" t="s">
        <v>14</v>
      </c>
      <c r="C22" s="12">
        <v>1</v>
      </c>
      <c r="D22" s="11">
        <v>20000</v>
      </c>
      <c r="E22" s="11">
        <v>20000</v>
      </c>
      <c r="F22" s="13"/>
    </row>
    <row r="23" spans="2:6" ht="12.75">
      <c r="B23" s="26" t="s">
        <v>6</v>
      </c>
      <c r="C23" s="12">
        <v>2</v>
      </c>
      <c r="D23" s="5">
        <v>9858</v>
      </c>
      <c r="E23" s="5">
        <f>2*D23</f>
        <v>19716</v>
      </c>
      <c r="F23" s="13"/>
    </row>
    <row r="24" spans="2:6" ht="12.75">
      <c r="B24" s="24"/>
      <c r="C24" s="15"/>
      <c r="E24" s="11"/>
      <c r="F24" s="13"/>
    </row>
    <row r="25" spans="1:6" ht="12.75">
      <c r="A25" t="s">
        <v>19</v>
      </c>
      <c r="B25" s="19" t="s">
        <v>68</v>
      </c>
      <c r="C25" s="12">
        <v>1</v>
      </c>
      <c r="D25" s="11">
        <v>598500</v>
      </c>
      <c r="E25" s="11">
        <v>598500</v>
      </c>
      <c r="F25" s="13"/>
    </row>
    <row r="26" spans="2:6" ht="12.75">
      <c r="B26" s="19" t="s">
        <v>69</v>
      </c>
      <c r="C26" s="12">
        <v>2</v>
      </c>
      <c r="D26" s="11">
        <v>8000</v>
      </c>
      <c r="E26" s="11">
        <f>C26*D26</f>
        <v>16000</v>
      </c>
      <c r="F26" s="13"/>
    </row>
    <row r="28" spans="1:7" ht="12.75">
      <c r="A28" t="s">
        <v>21</v>
      </c>
      <c r="B28" s="21" t="s">
        <v>82</v>
      </c>
      <c r="C28" s="12">
        <v>2</v>
      </c>
      <c r="D28" s="13">
        <v>150000</v>
      </c>
      <c r="E28" s="13">
        <f>C28*D28</f>
        <v>300000</v>
      </c>
      <c r="F28" s="13"/>
      <c r="G28" s="8"/>
    </row>
    <row r="29" spans="2:7" ht="12.75">
      <c r="B29" s="27" t="s">
        <v>31</v>
      </c>
      <c r="E29" s="11"/>
      <c r="F29" s="13"/>
      <c r="G29" s="6"/>
    </row>
    <row r="30" spans="2:7" ht="12.75">
      <c r="B30" s="27" t="s">
        <v>32</v>
      </c>
      <c r="E30" s="11"/>
      <c r="F30" s="13"/>
      <c r="G30" s="6"/>
    </row>
    <row r="31" spans="2:7" ht="12.75">
      <c r="B31" s="27" t="s">
        <v>40</v>
      </c>
      <c r="E31" s="11"/>
      <c r="F31" s="13"/>
      <c r="G31" s="6"/>
    </row>
    <row r="32" spans="2:7" ht="12.75">
      <c r="B32" s="27" t="s">
        <v>33</v>
      </c>
      <c r="E32" s="11"/>
      <c r="F32" s="13"/>
      <c r="G32" s="6"/>
    </row>
    <row r="33" spans="2:7" ht="12.75">
      <c r="B33" s="27" t="s">
        <v>34</v>
      </c>
      <c r="E33" s="11"/>
      <c r="F33" s="13"/>
      <c r="G33" s="6"/>
    </row>
    <row r="34" spans="2:7" ht="12.75">
      <c r="B34" s="27" t="s">
        <v>35</v>
      </c>
      <c r="E34" s="11"/>
      <c r="F34" s="13"/>
      <c r="G34" s="6"/>
    </row>
    <row r="35" spans="2:7" ht="12.75">
      <c r="B35" s="27" t="s">
        <v>36</v>
      </c>
      <c r="E35" s="11"/>
      <c r="F35" s="13"/>
      <c r="G35" s="6"/>
    </row>
    <row r="36" spans="2:7" ht="12.75">
      <c r="B36" s="27" t="s">
        <v>37</v>
      </c>
      <c r="E36" s="11"/>
      <c r="F36" s="13"/>
      <c r="G36" s="6"/>
    </row>
    <row r="37" spans="2:7" ht="12.75">
      <c r="B37" s="27" t="s">
        <v>38</v>
      </c>
      <c r="E37" s="11"/>
      <c r="F37" s="13"/>
      <c r="G37" s="6"/>
    </row>
    <row r="38" spans="2:7" ht="12.75">
      <c r="B38" s="27" t="s">
        <v>39</v>
      </c>
      <c r="E38" s="11"/>
      <c r="F38" s="13"/>
      <c r="G38" s="6"/>
    </row>
    <row r="39" spans="2:6" ht="12.75">
      <c r="B39" s="7"/>
      <c r="C39" s="17"/>
      <c r="E39" s="11"/>
      <c r="F39" s="13"/>
    </row>
    <row r="40" spans="1:6" ht="12.75">
      <c r="A40" t="s">
        <v>65</v>
      </c>
      <c r="B40" s="19" t="s">
        <v>83</v>
      </c>
      <c r="C40" s="12">
        <v>1</v>
      </c>
      <c r="D40" s="11">
        <v>50000</v>
      </c>
      <c r="E40" s="37">
        <v>50000</v>
      </c>
      <c r="F40" s="13">
        <v>3600</v>
      </c>
    </row>
    <row r="41" spans="2:6" ht="12.75">
      <c r="B41" s="19" t="s">
        <v>84</v>
      </c>
      <c r="C41" s="12">
        <v>1</v>
      </c>
      <c r="D41" s="11">
        <v>19000</v>
      </c>
      <c r="E41" s="11">
        <v>19000</v>
      </c>
      <c r="F41" s="13"/>
    </row>
    <row r="42" spans="2:6" ht="12.75">
      <c r="B42" s="19" t="s">
        <v>85</v>
      </c>
      <c r="C42" s="12">
        <v>4</v>
      </c>
      <c r="D42" s="11">
        <v>10000</v>
      </c>
      <c r="E42" s="11">
        <f>4*10000</f>
        <v>40000</v>
      </c>
      <c r="F42" s="13"/>
    </row>
    <row r="43" spans="2:6" ht="12.75">
      <c r="B43" s="19" t="s">
        <v>91</v>
      </c>
      <c r="C43" s="12">
        <v>1</v>
      </c>
      <c r="D43" s="11">
        <v>60000</v>
      </c>
      <c r="E43" s="11">
        <v>60000</v>
      </c>
      <c r="F43" s="13"/>
    </row>
    <row r="44" spans="2:6" ht="12.75">
      <c r="B44" s="19" t="s">
        <v>95</v>
      </c>
      <c r="C44" s="12">
        <v>1</v>
      </c>
      <c r="D44" s="11">
        <v>12898</v>
      </c>
      <c r="E44" s="11">
        <v>12898</v>
      </c>
      <c r="F44" s="13"/>
    </row>
    <row r="45" spans="2:6" ht="12.75">
      <c r="B45" s="24" t="s">
        <v>5</v>
      </c>
      <c r="C45" s="12">
        <v>2</v>
      </c>
      <c r="D45" s="11">
        <v>8500</v>
      </c>
      <c r="E45" s="11">
        <f>2*8500</f>
        <v>17000</v>
      </c>
      <c r="F45" s="13"/>
    </row>
    <row r="46" spans="2:6" ht="12.75">
      <c r="B46" s="19" t="s">
        <v>79</v>
      </c>
      <c r="C46" s="12">
        <v>1</v>
      </c>
      <c r="D46" s="11">
        <v>8000</v>
      </c>
      <c r="E46" s="11">
        <v>8000</v>
      </c>
      <c r="F46" s="13"/>
    </row>
    <row r="47" spans="5:6" ht="12.75">
      <c r="E47" s="11"/>
      <c r="F47" s="13"/>
    </row>
    <row r="48" spans="1:6" ht="12.75">
      <c r="A48" s="20" t="s">
        <v>41</v>
      </c>
      <c r="E48" s="11"/>
      <c r="F48" s="13"/>
    </row>
    <row r="49" spans="2:6" ht="12.75">
      <c r="B49" s="19" t="s">
        <v>7</v>
      </c>
      <c r="C49" s="12">
        <v>1</v>
      </c>
      <c r="D49" s="11">
        <v>70000</v>
      </c>
      <c r="E49" s="11">
        <v>70000</v>
      </c>
      <c r="F49" s="13"/>
    </row>
    <row r="50" spans="2:7" ht="12.75">
      <c r="B50" s="19" t="s">
        <v>9</v>
      </c>
      <c r="C50" s="12">
        <v>1</v>
      </c>
      <c r="D50" s="11">
        <v>16000</v>
      </c>
      <c r="E50" s="11">
        <v>16000</v>
      </c>
      <c r="F50" s="13"/>
      <c r="G50" t="s">
        <v>10</v>
      </c>
    </row>
    <row r="51" spans="2:7" ht="12.75">
      <c r="B51" s="19" t="s">
        <v>12</v>
      </c>
      <c r="C51" s="12">
        <v>2</v>
      </c>
      <c r="D51" s="11">
        <v>8000</v>
      </c>
      <c r="E51" s="11">
        <v>16000</v>
      </c>
      <c r="F51" s="13"/>
      <c r="G51" t="s">
        <v>13</v>
      </c>
    </row>
    <row r="52" spans="2:7" ht="12.75">
      <c r="B52" s="19" t="s">
        <v>80</v>
      </c>
      <c r="C52" s="12">
        <v>2</v>
      </c>
      <c r="D52" s="11">
        <v>8000</v>
      </c>
      <c r="E52" s="11">
        <f>C52*D52</f>
        <v>16000</v>
      </c>
      <c r="F52" s="13"/>
      <c r="G52" t="s">
        <v>81</v>
      </c>
    </row>
    <row r="53" spans="2:10" ht="25.5" customHeight="1">
      <c r="B53" s="28" t="s">
        <v>96</v>
      </c>
      <c r="C53" s="29">
        <v>1</v>
      </c>
      <c r="D53" s="4">
        <v>15600</v>
      </c>
      <c r="E53" s="4">
        <v>15600</v>
      </c>
      <c r="F53" s="13"/>
      <c r="G53" s="38" t="s">
        <v>97</v>
      </c>
      <c r="H53" s="38"/>
      <c r="I53" s="38"/>
      <c r="J53" s="38"/>
    </row>
    <row r="54" spans="2:6" ht="12.75">
      <c r="B54" s="19" t="s">
        <v>86</v>
      </c>
      <c r="C54" s="12">
        <v>1</v>
      </c>
      <c r="D54" s="11">
        <v>7000</v>
      </c>
      <c r="E54" s="11">
        <v>7000</v>
      </c>
      <c r="F54" s="13"/>
    </row>
    <row r="55" spans="2:7" ht="12.75">
      <c r="B55" s="19" t="s">
        <v>87</v>
      </c>
      <c r="C55" s="12">
        <v>1</v>
      </c>
      <c r="D55" s="11">
        <v>12000</v>
      </c>
      <c r="E55" s="11">
        <v>12000</v>
      </c>
      <c r="F55" s="13"/>
      <c r="G55" t="s">
        <v>64</v>
      </c>
    </row>
    <row r="56" spans="2:6" ht="12.75">
      <c r="B56" s="19" t="s">
        <v>88</v>
      </c>
      <c r="C56" s="12">
        <v>1</v>
      </c>
      <c r="D56" s="13" t="s">
        <v>71</v>
      </c>
      <c r="E56" s="11"/>
      <c r="F56" s="13"/>
    </row>
    <row r="57" spans="2:6" ht="12.75">
      <c r="B57" s="19" t="s">
        <v>89</v>
      </c>
      <c r="C57" s="12">
        <v>1</v>
      </c>
      <c r="D57" s="13" t="s">
        <v>71</v>
      </c>
      <c r="E57" s="11"/>
      <c r="F57" s="13"/>
    </row>
    <row r="58" spans="2:6" ht="12.75">
      <c r="B58" s="19" t="s">
        <v>90</v>
      </c>
      <c r="C58" s="12">
        <v>1</v>
      </c>
      <c r="D58" s="13" t="s">
        <v>71</v>
      </c>
      <c r="E58" s="11"/>
      <c r="F58" s="13"/>
    </row>
    <row r="60" spans="1:6" ht="12.75">
      <c r="A60" s="1" t="s">
        <v>43</v>
      </c>
      <c r="B60" s="9"/>
      <c r="E60" s="11"/>
      <c r="F60" s="13"/>
    </row>
    <row r="61" spans="1:6" ht="12.75">
      <c r="A61" t="s">
        <v>20</v>
      </c>
      <c r="B61" s="9" t="s">
        <v>42</v>
      </c>
      <c r="C61" s="12">
        <v>1</v>
      </c>
      <c r="D61" s="11">
        <v>3650</v>
      </c>
      <c r="E61" s="11">
        <v>3650</v>
      </c>
      <c r="F61" s="13"/>
    </row>
    <row r="62" ht="12.75" customHeight="1">
      <c r="A62" s="20"/>
    </row>
    <row r="63" spans="1:6" ht="12.75">
      <c r="A63" s="20" t="s">
        <v>70</v>
      </c>
      <c r="B63" s="22" t="s">
        <v>78</v>
      </c>
      <c r="C63" s="12">
        <v>1</v>
      </c>
      <c r="D63" s="11">
        <v>2000</v>
      </c>
      <c r="E63" s="11">
        <v>2000</v>
      </c>
      <c r="F63" s="13"/>
    </row>
    <row r="64" spans="2:6" ht="12.75">
      <c r="B64" s="9"/>
      <c r="E64" s="11"/>
      <c r="F64" s="13"/>
    </row>
    <row r="65" spans="1:10" ht="12.75">
      <c r="A65" s="30" t="s">
        <v>72</v>
      </c>
      <c r="B65" s="31"/>
      <c r="C65" s="32"/>
      <c r="D65" s="33"/>
      <c r="E65" s="33"/>
      <c r="F65" s="34"/>
      <c r="G65" s="31"/>
      <c r="H65" s="31"/>
      <c r="I65" s="31"/>
      <c r="J65" s="31"/>
    </row>
    <row r="66" spans="1:10" ht="12.75">
      <c r="A66" s="31" t="s">
        <v>46</v>
      </c>
      <c r="B66" s="35" t="s">
        <v>0</v>
      </c>
      <c r="C66" s="32">
        <v>1</v>
      </c>
      <c r="D66" s="33">
        <v>525000</v>
      </c>
      <c r="E66" s="33">
        <v>525000</v>
      </c>
      <c r="F66" s="34">
        <v>31000</v>
      </c>
      <c r="G66" s="31" t="s">
        <v>73</v>
      </c>
      <c r="H66" s="31"/>
      <c r="I66" s="31"/>
      <c r="J66" s="31"/>
    </row>
    <row r="67" spans="1:10" ht="12.75">
      <c r="A67" s="31" t="s">
        <v>46</v>
      </c>
      <c r="B67" s="35" t="s">
        <v>44</v>
      </c>
      <c r="C67" s="32">
        <v>1</v>
      </c>
      <c r="D67" s="33" t="s">
        <v>45</v>
      </c>
      <c r="E67" s="31" t="s">
        <v>45</v>
      </c>
      <c r="F67" s="32" t="s">
        <v>22</v>
      </c>
      <c r="G67" s="31" t="s">
        <v>61</v>
      </c>
      <c r="H67" s="31"/>
      <c r="I67" s="31"/>
      <c r="J67" s="31"/>
    </row>
    <row r="68" spans="1:10" ht="12.75">
      <c r="A68" s="31" t="s">
        <v>46</v>
      </c>
      <c r="B68" s="35" t="s">
        <v>47</v>
      </c>
      <c r="C68" s="32">
        <v>1</v>
      </c>
      <c r="D68" s="33">
        <v>45000</v>
      </c>
      <c r="E68" s="33">
        <v>45000</v>
      </c>
      <c r="F68" s="32"/>
      <c r="G68" s="31" t="s">
        <v>46</v>
      </c>
      <c r="H68" s="31"/>
      <c r="I68" s="31"/>
      <c r="J68" s="31"/>
    </row>
    <row r="69" spans="1:10" ht="12.75">
      <c r="A69" s="31" t="s">
        <v>46</v>
      </c>
      <c r="B69" s="35" t="s">
        <v>48</v>
      </c>
      <c r="C69" s="32">
        <v>1</v>
      </c>
      <c r="D69" s="33">
        <v>96358</v>
      </c>
      <c r="E69" s="33">
        <v>96358</v>
      </c>
      <c r="F69" s="32"/>
      <c r="G69" s="31" t="s">
        <v>49</v>
      </c>
      <c r="H69" s="31"/>
      <c r="I69" s="31"/>
      <c r="J69" s="31"/>
    </row>
    <row r="70" spans="1:10" ht="12.75">
      <c r="A70" s="31" t="s">
        <v>46</v>
      </c>
      <c r="B70" s="35" t="s">
        <v>50</v>
      </c>
      <c r="C70" s="32">
        <v>3</v>
      </c>
      <c r="D70" s="33">
        <v>7247</v>
      </c>
      <c r="E70" s="31">
        <f>3*7247</f>
        <v>21741</v>
      </c>
      <c r="F70" s="32"/>
      <c r="G70" s="31" t="s">
        <v>51</v>
      </c>
      <c r="H70" s="31"/>
      <c r="I70" s="31"/>
      <c r="J70" s="31"/>
    </row>
    <row r="71" spans="1:10" ht="12.75">
      <c r="A71" s="31" t="s">
        <v>46</v>
      </c>
      <c r="B71" s="36" t="s">
        <v>75</v>
      </c>
      <c r="C71" s="32">
        <v>1</v>
      </c>
      <c r="D71" s="33">
        <v>5000</v>
      </c>
      <c r="E71" s="33">
        <v>5000</v>
      </c>
      <c r="F71" s="32"/>
      <c r="G71" s="31" t="s">
        <v>52</v>
      </c>
      <c r="H71" s="31"/>
      <c r="I71" s="31"/>
      <c r="J71" s="31"/>
    </row>
    <row r="72" spans="1:10" ht="12.75">
      <c r="A72" s="31" t="s">
        <v>46</v>
      </c>
      <c r="B72" s="35" t="s">
        <v>53</v>
      </c>
      <c r="C72" s="32">
        <v>3</v>
      </c>
      <c r="D72" s="33">
        <v>8352</v>
      </c>
      <c r="E72" s="31">
        <f>3*8352</f>
        <v>25056</v>
      </c>
      <c r="F72" s="32"/>
      <c r="G72" s="31" t="s">
        <v>54</v>
      </c>
      <c r="H72" s="31"/>
      <c r="I72" s="31"/>
      <c r="J72" s="31"/>
    </row>
    <row r="73" spans="1:10" ht="12.75">
      <c r="A73" s="31" t="s">
        <v>46</v>
      </c>
      <c r="B73" s="35" t="s">
        <v>76</v>
      </c>
      <c r="C73" s="32">
        <v>1</v>
      </c>
      <c r="D73" s="33">
        <v>16250</v>
      </c>
      <c r="E73" s="33">
        <v>16250</v>
      </c>
      <c r="F73" s="32"/>
      <c r="G73" s="31" t="s">
        <v>46</v>
      </c>
      <c r="H73" s="31"/>
      <c r="I73" s="31"/>
      <c r="J73" s="31"/>
    </row>
    <row r="74" spans="1:10" ht="12.75">
      <c r="A74" s="31" t="s">
        <v>46</v>
      </c>
      <c r="B74" s="35" t="s">
        <v>55</v>
      </c>
      <c r="C74" s="32">
        <v>1</v>
      </c>
      <c r="D74" s="33">
        <v>21217</v>
      </c>
      <c r="E74" s="31">
        <v>21217</v>
      </c>
      <c r="F74" s="32"/>
      <c r="G74" s="31" t="s">
        <v>56</v>
      </c>
      <c r="H74" s="31"/>
      <c r="I74" s="31"/>
      <c r="J74" s="31"/>
    </row>
    <row r="75" spans="1:10" ht="12.75">
      <c r="A75" s="31" t="s">
        <v>46</v>
      </c>
      <c r="B75" s="35" t="s">
        <v>57</v>
      </c>
      <c r="C75" s="32">
        <v>1</v>
      </c>
      <c r="D75" s="33">
        <v>20381</v>
      </c>
      <c r="E75" s="33">
        <v>20381</v>
      </c>
      <c r="F75" s="32"/>
      <c r="G75" s="31" t="s">
        <v>56</v>
      </c>
      <c r="H75" s="31"/>
      <c r="I75" s="31"/>
      <c r="J75" s="31"/>
    </row>
    <row r="76" spans="1:10" ht="12.75">
      <c r="A76" s="31" t="s">
        <v>46</v>
      </c>
      <c r="B76" s="35" t="s">
        <v>58</v>
      </c>
      <c r="C76" s="32">
        <v>2</v>
      </c>
      <c r="D76" s="33">
        <v>9858</v>
      </c>
      <c r="E76" s="31">
        <f>2*9858</f>
        <v>19716</v>
      </c>
      <c r="F76" s="32"/>
      <c r="G76" s="31" t="s">
        <v>51</v>
      </c>
      <c r="H76" s="31"/>
      <c r="I76" s="31"/>
      <c r="J76" s="31"/>
    </row>
    <row r="77" spans="1:10" ht="12.75">
      <c r="A77" s="31" t="s">
        <v>46</v>
      </c>
      <c r="B77" s="31"/>
      <c r="C77" s="32"/>
      <c r="D77" s="33"/>
      <c r="E77" s="31"/>
      <c r="F77" s="32"/>
      <c r="G77" s="31"/>
      <c r="H77" s="31"/>
      <c r="I77" s="31"/>
      <c r="J77" s="31"/>
    </row>
    <row r="78" spans="1:10" ht="12.75">
      <c r="A78" s="31" t="s">
        <v>74</v>
      </c>
      <c r="B78" s="35" t="s">
        <v>28</v>
      </c>
      <c r="C78" s="32">
        <v>1</v>
      </c>
      <c r="D78" s="33">
        <v>95000</v>
      </c>
      <c r="E78" s="33">
        <v>95000</v>
      </c>
      <c r="F78" s="34" t="s">
        <v>26</v>
      </c>
      <c r="G78" s="31" t="s">
        <v>59</v>
      </c>
      <c r="H78" s="31"/>
      <c r="I78" s="31"/>
      <c r="J78" s="31"/>
    </row>
    <row r="79" spans="1:10" ht="12.75">
      <c r="A79" s="31" t="s">
        <v>77</v>
      </c>
      <c r="B79" s="35" t="s">
        <v>30</v>
      </c>
      <c r="C79" s="32">
        <v>1</v>
      </c>
      <c r="D79" s="33">
        <v>8000</v>
      </c>
      <c r="E79" s="33">
        <v>8000</v>
      </c>
      <c r="F79" s="34"/>
      <c r="G79" s="31" t="s">
        <v>60</v>
      </c>
      <c r="H79" s="31"/>
      <c r="I79" s="31"/>
      <c r="J79" s="31"/>
    </row>
    <row r="81" ht="12.75">
      <c r="A81" t="s">
        <v>67</v>
      </c>
    </row>
  </sheetData>
  <mergeCells count="1">
    <mergeCell ref="G53:J53"/>
  </mergeCells>
  <printOptions/>
  <pageMargins left="0.75" right="0.75" top="1" bottom="1" header="0.5" footer="0.5"/>
  <pageSetup fitToHeight="2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 UC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</dc:creator>
  <cp:keywords/>
  <dc:description/>
  <cp:lastModifiedBy>Ann Pace</cp:lastModifiedBy>
  <cp:lastPrinted>2008-02-04T18:17:40Z</cp:lastPrinted>
  <dcterms:created xsi:type="dcterms:W3CDTF">2008-01-25T21:01:18Z</dcterms:created>
  <dcterms:modified xsi:type="dcterms:W3CDTF">2008-02-05T18:46:56Z</dcterms:modified>
  <cp:category/>
  <cp:version/>
  <cp:contentType/>
  <cp:contentStatus/>
</cp:coreProperties>
</file>